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70" firstSheet="1" activeTab="1"/>
  </bookViews>
  <sheets>
    <sheet name="StartUp" sheetId="1" r:id="rId1"/>
    <sheet name="0" sheetId="2" r:id="rId2"/>
  </sheets>
  <definedNames>
    <definedName name="_xlnm.Print_Area" localSheetId="1">'0'!$A$1:$P$24</definedName>
    <definedName name="_xlnm.Print_Titles" localSheetId="1">'0'!$A:$A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<sst xmlns="http://schemas.openxmlformats.org/spreadsheetml/2006/main" count="46" uniqueCount="30">
  <si>
    <t/>
  </si>
  <si>
    <t>单位名称</t>
  </si>
  <si>
    <t>年初余额</t>
  </si>
  <si>
    <t>合计</t>
  </si>
  <si>
    <t>机械电子信息学院</t>
  </si>
  <si>
    <t>人文艺术学院</t>
  </si>
  <si>
    <t>生物系</t>
  </si>
  <si>
    <t>医学院</t>
  </si>
  <si>
    <t>经管学院</t>
  </si>
  <si>
    <t>公共部</t>
  </si>
  <si>
    <t>外语系</t>
  </si>
  <si>
    <t>学报</t>
  </si>
  <si>
    <t>教务处</t>
  </si>
  <si>
    <t>图书馆</t>
  </si>
  <si>
    <t>思政部</t>
  </si>
  <si>
    <t>预算数</t>
  </si>
  <si>
    <t>本年收入</t>
  </si>
  <si>
    <t>本年可用总额</t>
  </si>
  <si>
    <t>成本支出</t>
  </si>
  <si>
    <t>净收入</t>
  </si>
  <si>
    <t>累计结余</t>
  </si>
  <si>
    <t>支出数</t>
  </si>
  <si>
    <t>建设支出（55%）</t>
  </si>
  <si>
    <t>福利支出（35%）</t>
  </si>
  <si>
    <t>招待费支出（15%）</t>
  </si>
  <si>
    <t>教学单位(部门)自创收支表</t>
  </si>
  <si>
    <t>所属期间：</t>
  </si>
  <si>
    <t>单位：元</t>
  </si>
  <si>
    <t>结余（超支为-）</t>
  </si>
  <si>
    <t>2013年9月－2014年3月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</si>
</sst>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.00_ "/>
    <numFmt numFmtId="189" formatCode="0.0_ "/>
    <numFmt numFmtId="190" formatCode="yyyy/m/d;@"/>
    <numFmt numFmtId="191" formatCode="0_ "/>
    <numFmt numFmtId="192" formatCode="#,##0.00;[Red]#,##0.00"/>
    <numFmt numFmtId="193" formatCode="#,##0;[Red]#,##0"/>
    <numFmt numFmtId="194" formatCode="0_);[Red]\(0\)"/>
    <numFmt numFmtId="195" formatCode="#,##0_ "/>
    <numFmt numFmtId="196" formatCode="#,##0.00_ "/>
    <numFmt numFmtId="197" formatCode="#,##0.0_ "/>
    <numFmt numFmtId="198" formatCode="#,##0_ ;[Red]\-#,##0\ "/>
    <numFmt numFmtId="199" formatCode="#,##0.000_);[Red]\(#,##0.000\)"/>
    <numFmt numFmtId="200" formatCode="0_ ;[Red]\-0\ "/>
    <numFmt numFmtId="201" formatCode="#,##0.000_ "/>
    <numFmt numFmtId="202" formatCode="#,##0.00_ ;[Red]\-#,##0.00\ "/>
    <numFmt numFmtId="203" formatCode="0.000_);[Red]\(0.000\)"/>
    <numFmt numFmtId="204" formatCode="yyyy/m"/>
    <numFmt numFmtId="205" formatCode="#,##0.000"/>
    <numFmt numFmtId="206" formatCode="#,##0.000_ ;[Red]\-#,##0.000\ "/>
    <numFmt numFmtId="207" formatCode="0.0_ ;[Red]\-0.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_);[Red]\(0.00\)"/>
    <numFmt numFmtId="213" formatCode="#,##0.0_);[Red]\(#,##0.0\)"/>
    <numFmt numFmtId="214" formatCode="#,##0.000;[Red]\-#,##0.000"/>
    <numFmt numFmtId="215" formatCode="#,##0.0000_ "/>
    <numFmt numFmtId="216" formatCode="0.0_);[Red]\(0.0\)"/>
    <numFmt numFmtId="217" formatCode="#,##0.0_ ;[Red]\-#,##0.0\ "/>
    <numFmt numFmtId="218" formatCode="_ &quot;￥&quot;* #,##0.00_ ;_ &quot;￥&quot;* \-#,##0.00_ ;_ &quot;￥&quot;* \-??_ ;_ @_ "/>
    <numFmt numFmtId="219" formatCode="_ &quot;￥&quot;* #,##0_ ;_ &quot;￥&quot;* \-#,##0_ ;_ &quot;￥&quot;* \-_ ;_ @_ "/>
    <numFmt numFmtId="220" formatCode="yyyy&quot;年&quot;m&quot;月&quot;;@"/>
    <numFmt numFmtId="221" formatCode="0.0%"/>
    <numFmt numFmtId="222" formatCode="0.00000_ "/>
    <numFmt numFmtId="223" formatCode="0.0000_ "/>
    <numFmt numFmtId="224" formatCode="0.000_ "/>
    <numFmt numFmtId="225" formatCode="_ * #,##0.0_ ;_ * \-#,##0.0_ ;_ * &quot;-&quot;?_ ;_ @_ "/>
    <numFmt numFmtId="226" formatCode="0.00000000_ "/>
    <numFmt numFmtId="227" formatCode="0.0000000_ "/>
    <numFmt numFmtId="228" formatCode="0.000000_ "/>
    <numFmt numFmtId="229" formatCode="0;_ఀ"/>
    <numFmt numFmtId="230" formatCode="0;_䐀"/>
    <numFmt numFmtId="231" formatCode="yyyy/mm/dd;@"/>
    <numFmt numFmtId="232" formatCode="yyyy/mm"/>
    <numFmt numFmtId="233" formatCode="0;[Red]0"/>
    <numFmt numFmtId="234" formatCode="yyyy\.mm"/>
    <numFmt numFmtId="235" formatCode="0.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4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wrapText="1"/>
      <protection/>
    </xf>
    <xf numFmtId="4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40" applyNumberFormat="1" applyFont="1" applyFill="1" applyBorder="1" applyAlignment="1" applyProtection="1">
      <alignment/>
      <protection/>
    </xf>
    <xf numFmtId="4" fontId="5" fillId="0" borderId="10" xfId="41" applyNumberFormat="1" applyFont="1" applyFill="1" applyBorder="1" applyAlignment="1" applyProtection="1">
      <alignment/>
      <protection/>
    </xf>
    <xf numFmtId="4" fontId="5" fillId="0" borderId="10" xfId="42" applyNumberFormat="1" applyFont="1" applyFill="1" applyBorder="1" applyAlignment="1" applyProtection="1">
      <alignment/>
      <protection/>
    </xf>
    <xf numFmtId="4" fontId="5" fillId="0" borderId="10" xfId="43" applyNumberFormat="1" applyFont="1" applyFill="1" applyBorder="1" applyAlignment="1" applyProtection="1">
      <alignment/>
      <protection/>
    </xf>
    <xf numFmtId="4" fontId="5" fillId="0" borderId="10" xfId="44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5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Zeros="0" tabSelected="1" zoomScalePageLayoutView="0" workbookViewId="0" topLeftCell="A1">
      <selection activeCell="H5" sqref="H5"/>
    </sheetView>
  </sheetViews>
  <sheetFormatPr defaultColWidth="9.140625" defaultRowHeight="12.75"/>
  <cols>
    <col min="1" max="1" width="16.28125" style="11" customWidth="1"/>
    <col min="2" max="8" width="13.57421875" style="11" customWidth="1"/>
    <col min="9" max="9" width="16.421875" style="11" customWidth="1"/>
    <col min="10" max="11" width="13.57421875" style="11" customWidth="1"/>
    <col min="12" max="12" width="15.57421875" style="11" customWidth="1"/>
    <col min="13" max="14" width="13.57421875" style="11" customWidth="1"/>
    <col min="15" max="15" width="16.421875" style="11" customWidth="1"/>
    <col min="16" max="16" width="13.57421875" style="11" customWidth="1"/>
    <col min="17" max="16384" width="9.140625" style="11" customWidth="1"/>
  </cols>
  <sheetData>
    <row r="1" spans="1:16" ht="34.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 t="s">
        <v>25</v>
      </c>
      <c r="K1" s="19"/>
      <c r="L1" s="19"/>
      <c r="M1" s="19"/>
      <c r="N1" s="19"/>
      <c r="O1" s="19"/>
      <c r="P1" s="19"/>
    </row>
    <row r="2" spans="1:16" s="17" customFormat="1" ht="27.75" customHeight="1">
      <c r="A2" s="12" t="s">
        <v>0</v>
      </c>
      <c r="B2" s="20" t="s">
        <v>26</v>
      </c>
      <c r="C2" s="20"/>
      <c r="D2" s="21" t="s">
        <v>29</v>
      </c>
      <c r="E2" s="21"/>
      <c r="F2" s="21"/>
      <c r="G2" s="20"/>
      <c r="H2" s="20"/>
      <c r="I2" s="13" t="s">
        <v>27</v>
      </c>
      <c r="J2" s="14"/>
      <c r="K2" s="13"/>
      <c r="L2" s="15"/>
      <c r="M2" s="16"/>
      <c r="N2" s="16"/>
      <c r="O2" s="16"/>
      <c r="P2" s="16"/>
    </row>
    <row r="3" spans="1:16" ht="15.75" customHeight="1">
      <c r="A3" s="23" t="s">
        <v>1</v>
      </c>
      <c r="B3" s="23" t="s">
        <v>2</v>
      </c>
      <c r="C3" s="22" t="s">
        <v>16</v>
      </c>
      <c r="D3" s="22" t="s">
        <v>17</v>
      </c>
      <c r="E3" s="22" t="s">
        <v>18</v>
      </c>
      <c r="F3" s="22" t="s">
        <v>19</v>
      </c>
      <c r="G3" s="22" t="s">
        <v>22</v>
      </c>
      <c r="H3" s="23"/>
      <c r="I3" s="23"/>
      <c r="J3" s="22" t="s">
        <v>23</v>
      </c>
      <c r="K3" s="23"/>
      <c r="L3" s="23"/>
      <c r="M3" s="22" t="s">
        <v>24</v>
      </c>
      <c r="N3" s="23"/>
      <c r="O3" s="23"/>
      <c r="P3" s="24" t="s">
        <v>20</v>
      </c>
    </row>
    <row r="4" spans="1:16" ht="17.25" customHeight="1">
      <c r="A4" s="23"/>
      <c r="B4" s="23"/>
      <c r="C4" s="23" t="s">
        <v>0</v>
      </c>
      <c r="D4" s="23"/>
      <c r="E4" s="22"/>
      <c r="F4" s="22"/>
      <c r="G4" s="1" t="s">
        <v>15</v>
      </c>
      <c r="H4" s="5" t="s">
        <v>21</v>
      </c>
      <c r="I4" s="2" t="s">
        <v>28</v>
      </c>
      <c r="J4" s="1" t="s">
        <v>15</v>
      </c>
      <c r="K4" s="5" t="s">
        <v>21</v>
      </c>
      <c r="L4" s="2" t="s">
        <v>28</v>
      </c>
      <c r="M4" s="1" t="s">
        <v>15</v>
      </c>
      <c r="N4" s="5" t="s">
        <v>21</v>
      </c>
      <c r="O4" s="2" t="s">
        <v>28</v>
      </c>
      <c r="P4" s="25"/>
    </row>
    <row r="5" spans="1:16" ht="15" customHeight="1">
      <c r="A5" s="3" t="s">
        <v>4</v>
      </c>
      <c r="B5" s="3">
        <v>822980.56</v>
      </c>
      <c r="C5" s="6">
        <v>527492.75</v>
      </c>
      <c r="D5" s="3">
        <f>B5+C5</f>
        <v>1350473.31</v>
      </c>
      <c r="E5" s="7">
        <v>62366.8</v>
      </c>
      <c r="F5" s="3">
        <f>D5-E5</f>
        <v>1288106.51</v>
      </c>
      <c r="G5" s="3">
        <f>F5*0.55</f>
        <v>708458.58</v>
      </c>
      <c r="H5" s="8">
        <v>561291.66</v>
      </c>
      <c r="I5" s="3">
        <f>G5-H5</f>
        <v>147166.92</v>
      </c>
      <c r="J5" s="3">
        <f>F5*0.35</f>
        <v>450837.28</v>
      </c>
      <c r="K5" s="9">
        <v>0</v>
      </c>
      <c r="L5" s="3">
        <f>J5-K5</f>
        <v>450837.28</v>
      </c>
      <c r="M5" s="3">
        <f>F5*0.15</f>
        <v>193215.98</v>
      </c>
      <c r="N5" s="10">
        <v>15437.5</v>
      </c>
      <c r="O5" s="3">
        <f>M5-N5</f>
        <v>177778.48</v>
      </c>
      <c r="P5" s="3">
        <f>F5-H5-K5-N5</f>
        <v>711377.35</v>
      </c>
    </row>
    <row r="6" spans="1:16" ht="15" customHeight="1">
      <c r="A6" s="3" t="s">
        <v>5</v>
      </c>
      <c r="B6" s="3">
        <v>2146832.89</v>
      </c>
      <c r="C6" s="6">
        <v>67106.25</v>
      </c>
      <c r="D6" s="3">
        <f aca="true" t="shared" si="0" ref="D6:D24">B6+C6</f>
        <v>2213939.14</v>
      </c>
      <c r="E6" s="7">
        <v>200378</v>
      </c>
      <c r="F6" s="3">
        <f aca="true" t="shared" si="1" ref="F6:F24">D6-E6</f>
        <v>2013561.14</v>
      </c>
      <c r="G6" s="3">
        <f aca="true" t="shared" si="2" ref="G6:G24">F6*0.55</f>
        <v>1107458.63</v>
      </c>
      <c r="H6" s="8">
        <v>0</v>
      </c>
      <c r="I6" s="3">
        <f aca="true" t="shared" si="3" ref="I6:I24">G6-H6</f>
        <v>1107458.63</v>
      </c>
      <c r="J6" s="3">
        <f aca="true" t="shared" si="4" ref="J6:J24">F6*0.35</f>
        <v>704746.4</v>
      </c>
      <c r="K6" s="9">
        <v>0</v>
      </c>
      <c r="L6" s="3">
        <f aca="true" t="shared" si="5" ref="L6:L24">J6-K6</f>
        <v>704746.4</v>
      </c>
      <c r="M6" s="3">
        <f aca="true" t="shared" si="6" ref="M6:M24">F6*0.15</f>
        <v>302034.17</v>
      </c>
      <c r="N6" s="10">
        <v>0</v>
      </c>
      <c r="O6" s="3">
        <f aca="true" t="shared" si="7" ref="O6:O24">M6-N6</f>
        <v>302034.17</v>
      </c>
      <c r="P6" s="3">
        <f aca="true" t="shared" si="8" ref="P6:P24">F6-H6-K6-N6</f>
        <v>2013561.14</v>
      </c>
    </row>
    <row r="7" spans="1:16" ht="15.75" customHeight="1">
      <c r="A7" s="3" t="s">
        <v>6</v>
      </c>
      <c r="B7" s="3">
        <v>1560516.12</v>
      </c>
      <c r="C7" s="6">
        <v>56543.75</v>
      </c>
      <c r="D7" s="3">
        <f t="shared" si="0"/>
        <v>1617059.87</v>
      </c>
      <c r="E7" s="7">
        <v>244750.5</v>
      </c>
      <c r="F7" s="3">
        <f t="shared" si="1"/>
        <v>1372309.37</v>
      </c>
      <c r="G7" s="3">
        <f t="shared" si="2"/>
        <v>754770.15</v>
      </c>
      <c r="H7" s="8">
        <v>216565.9</v>
      </c>
      <c r="I7" s="3">
        <f t="shared" si="3"/>
        <v>538204.25</v>
      </c>
      <c r="J7" s="3">
        <f t="shared" si="4"/>
        <v>480308.28</v>
      </c>
      <c r="K7" s="9">
        <v>0</v>
      </c>
      <c r="L7" s="3">
        <f t="shared" si="5"/>
        <v>480308.28</v>
      </c>
      <c r="M7" s="3">
        <f t="shared" si="6"/>
        <v>205846.41</v>
      </c>
      <c r="N7" s="10">
        <v>0</v>
      </c>
      <c r="O7" s="3">
        <f t="shared" si="7"/>
        <v>205846.41</v>
      </c>
      <c r="P7" s="3">
        <f t="shared" si="8"/>
        <v>1155743.47</v>
      </c>
    </row>
    <row r="8" spans="1:16" s="18" customFormat="1" ht="15" customHeight="1">
      <c r="A8" s="3" t="s">
        <v>7</v>
      </c>
      <c r="B8" s="3">
        <v>1080639.56</v>
      </c>
      <c r="C8" s="6">
        <v>31142</v>
      </c>
      <c r="D8" s="3">
        <f t="shared" si="0"/>
        <v>1111781.56</v>
      </c>
      <c r="E8" s="7">
        <v>77186.4</v>
      </c>
      <c r="F8" s="3">
        <f t="shared" si="1"/>
        <v>1034595.16</v>
      </c>
      <c r="G8" s="3">
        <f t="shared" si="2"/>
        <v>569027.34</v>
      </c>
      <c r="H8" s="8">
        <v>203234</v>
      </c>
      <c r="I8" s="3">
        <f t="shared" si="3"/>
        <v>365793.34</v>
      </c>
      <c r="J8" s="3">
        <f t="shared" si="4"/>
        <v>362108.31</v>
      </c>
      <c r="K8" s="9">
        <v>41400</v>
      </c>
      <c r="L8" s="3">
        <f t="shared" si="5"/>
        <v>320708.31</v>
      </c>
      <c r="M8" s="3">
        <f t="shared" si="6"/>
        <v>155189.27</v>
      </c>
      <c r="N8" s="10">
        <v>8466</v>
      </c>
      <c r="O8" s="3">
        <f t="shared" si="7"/>
        <v>146723.27</v>
      </c>
      <c r="P8" s="3">
        <f t="shared" si="8"/>
        <v>781495.16</v>
      </c>
    </row>
    <row r="9" spans="1:16" s="18" customFormat="1" ht="15" customHeight="1">
      <c r="A9" s="3" t="s">
        <v>8</v>
      </c>
      <c r="B9" s="3">
        <v>753643.32</v>
      </c>
      <c r="C9" s="6">
        <v>542421.25</v>
      </c>
      <c r="D9" s="3">
        <f t="shared" si="0"/>
        <v>1296064.57</v>
      </c>
      <c r="E9" s="7">
        <v>199419.6</v>
      </c>
      <c r="F9" s="3">
        <f t="shared" si="1"/>
        <v>1096644.97</v>
      </c>
      <c r="G9" s="3">
        <f t="shared" si="2"/>
        <v>603154.73</v>
      </c>
      <c r="H9" s="8">
        <v>135038</v>
      </c>
      <c r="I9" s="3">
        <f t="shared" si="3"/>
        <v>468116.73</v>
      </c>
      <c r="J9" s="3">
        <f t="shared" si="4"/>
        <v>383825.74</v>
      </c>
      <c r="K9" s="9">
        <v>15000</v>
      </c>
      <c r="L9" s="3">
        <f t="shared" si="5"/>
        <v>368825.74</v>
      </c>
      <c r="M9" s="3">
        <f t="shared" si="6"/>
        <v>164496.75</v>
      </c>
      <c r="N9" s="10">
        <v>0</v>
      </c>
      <c r="O9" s="3">
        <f t="shared" si="7"/>
        <v>164496.75</v>
      </c>
      <c r="P9" s="3">
        <f t="shared" si="8"/>
        <v>946606.97</v>
      </c>
    </row>
    <row r="10" spans="1:16" ht="15.75" customHeight="1">
      <c r="A10" s="3" t="s">
        <v>9</v>
      </c>
      <c r="B10" s="3">
        <v>13497.95</v>
      </c>
      <c r="C10" s="6">
        <v>0</v>
      </c>
      <c r="D10" s="3">
        <f t="shared" si="0"/>
        <v>13497.95</v>
      </c>
      <c r="E10" s="7">
        <v>0</v>
      </c>
      <c r="F10" s="3">
        <f t="shared" si="1"/>
        <v>13497.95</v>
      </c>
      <c r="G10" s="3">
        <f t="shared" si="2"/>
        <v>7423.87</v>
      </c>
      <c r="H10" s="8">
        <v>0</v>
      </c>
      <c r="I10" s="3">
        <f t="shared" si="3"/>
        <v>7423.87</v>
      </c>
      <c r="J10" s="3">
        <f t="shared" si="4"/>
        <v>4724.28</v>
      </c>
      <c r="K10" s="9">
        <v>0</v>
      </c>
      <c r="L10" s="3">
        <f t="shared" si="5"/>
        <v>4724.28</v>
      </c>
      <c r="M10" s="3">
        <f t="shared" si="6"/>
        <v>2024.69</v>
      </c>
      <c r="N10" s="10">
        <v>0</v>
      </c>
      <c r="O10" s="3">
        <f t="shared" si="7"/>
        <v>2024.69</v>
      </c>
      <c r="P10" s="3">
        <f t="shared" si="8"/>
        <v>13497.95</v>
      </c>
    </row>
    <row r="11" spans="1:16" ht="15" customHeight="1">
      <c r="A11" s="3" t="s">
        <v>10</v>
      </c>
      <c r="B11" s="3">
        <v>108778.6</v>
      </c>
      <c r="C11" s="6">
        <v>16485</v>
      </c>
      <c r="D11" s="3">
        <f t="shared" si="0"/>
        <v>125263.6</v>
      </c>
      <c r="E11" s="7">
        <v>6988</v>
      </c>
      <c r="F11" s="3">
        <f t="shared" si="1"/>
        <v>118275.6</v>
      </c>
      <c r="G11" s="3">
        <f t="shared" si="2"/>
        <v>65051.58</v>
      </c>
      <c r="H11" s="8">
        <v>0</v>
      </c>
      <c r="I11" s="3">
        <f t="shared" si="3"/>
        <v>65051.58</v>
      </c>
      <c r="J11" s="3">
        <f t="shared" si="4"/>
        <v>41396.46</v>
      </c>
      <c r="K11" s="9">
        <v>0</v>
      </c>
      <c r="L11" s="3">
        <f t="shared" si="5"/>
        <v>41396.46</v>
      </c>
      <c r="M11" s="3">
        <f t="shared" si="6"/>
        <v>17741.34</v>
      </c>
      <c r="N11" s="10">
        <v>0</v>
      </c>
      <c r="O11" s="3">
        <f t="shared" si="7"/>
        <v>17741.34</v>
      </c>
      <c r="P11" s="3">
        <f t="shared" si="8"/>
        <v>118275.6</v>
      </c>
    </row>
    <row r="12" spans="1:16" ht="15.75" customHeight="1">
      <c r="A12" s="3" t="s">
        <v>11</v>
      </c>
      <c r="B12" s="3">
        <v>17459.25</v>
      </c>
      <c r="C12" s="6">
        <v>0</v>
      </c>
      <c r="D12" s="3">
        <f t="shared" si="0"/>
        <v>17459.25</v>
      </c>
      <c r="E12" s="7">
        <v>2425</v>
      </c>
      <c r="F12" s="3">
        <f t="shared" si="1"/>
        <v>15034.25</v>
      </c>
      <c r="G12" s="3">
        <f t="shared" si="2"/>
        <v>8268.84</v>
      </c>
      <c r="H12" s="8">
        <v>0</v>
      </c>
      <c r="I12" s="3">
        <f t="shared" si="3"/>
        <v>8268.84</v>
      </c>
      <c r="J12" s="3">
        <f t="shared" si="4"/>
        <v>5261.99</v>
      </c>
      <c r="K12" s="9">
        <v>0</v>
      </c>
      <c r="L12" s="3">
        <f t="shared" si="5"/>
        <v>5261.99</v>
      </c>
      <c r="M12" s="3">
        <f t="shared" si="6"/>
        <v>2255.14</v>
      </c>
      <c r="N12" s="10">
        <v>0</v>
      </c>
      <c r="O12" s="3">
        <f t="shared" si="7"/>
        <v>2255.14</v>
      </c>
      <c r="P12" s="3">
        <f t="shared" si="8"/>
        <v>15034.25</v>
      </c>
    </row>
    <row r="13" spans="1:16" ht="15" customHeight="1">
      <c r="A13" s="3" t="s">
        <v>12</v>
      </c>
      <c r="B13" s="3">
        <v>-51353.25</v>
      </c>
      <c r="C13" s="6">
        <v>67710</v>
      </c>
      <c r="D13" s="3">
        <f t="shared" si="0"/>
        <v>16356.75</v>
      </c>
      <c r="E13" s="7">
        <v>182439.86</v>
      </c>
      <c r="F13" s="3">
        <f t="shared" si="1"/>
        <v>-166083.11</v>
      </c>
      <c r="G13" s="3">
        <f t="shared" si="2"/>
        <v>-91345.71</v>
      </c>
      <c r="H13" s="8">
        <v>0</v>
      </c>
      <c r="I13" s="3">
        <f t="shared" si="3"/>
        <v>-91345.71</v>
      </c>
      <c r="J13" s="3">
        <f t="shared" si="4"/>
        <v>-58129.09</v>
      </c>
      <c r="K13" s="9">
        <v>0</v>
      </c>
      <c r="L13" s="3">
        <f t="shared" si="5"/>
        <v>-58129.09</v>
      </c>
      <c r="M13" s="3">
        <f t="shared" si="6"/>
        <v>-24912.47</v>
      </c>
      <c r="N13" s="10">
        <v>0</v>
      </c>
      <c r="O13" s="3">
        <f t="shared" si="7"/>
        <v>-24912.47</v>
      </c>
      <c r="P13" s="3">
        <f t="shared" si="8"/>
        <v>-166083.11</v>
      </c>
    </row>
    <row r="14" spans="1:16" ht="15" customHeight="1">
      <c r="A14" s="3" t="s">
        <v>13</v>
      </c>
      <c r="B14" s="3">
        <v>149992.6</v>
      </c>
      <c r="C14" s="6">
        <v>18174.5</v>
      </c>
      <c r="D14" s="3">
        <f t="shared" si="0"/>
        <v>168167.1</v>
      </c>
      <c r="E14" s="7">
        <v>0</v>
      </c>
      <c r="F14" s="3">
        <f t="shared" si="1"/>
        <v>168167.1</v>
      </c>
      <c r="G14" s="3">
        <f t="shared" si="2"/>
        <v>92491.91</v>
      </c>
      <c r="H14" s="8">
        <v>0</v>
      </c>
      <c r="I14" s="3">
        <f t="shared" si="3"/>
        <v>92491.91</v>
      </c>
      <c r="J14" s="3">
        <f t="shared" si="4"/>
        <v>58858.49</v>
      </c>
      <c r="K14" s="9">
        <v>560</v>
      </c>
      <c r="L14" s="3">
        <f t="shared" si="5"/>
        <v>58298.49</v>
      </c>
      <c r="M14" s="3">
        <f t="shared" si="6"/>
        <v>25225.07</v>
      </c>
      <c r="N14" s="10">
        <v>0</v>
      </c>
      <c r="O14" s="3">
        <f t="shared" si="7"/>
        <v>25225.07</v>
      </c>
      <c r="P14" s="3">
        <f t="shared" si="8"/>
        <v>167607.1</v>
      </c>
    </row>
    <row r="15" spans="1:16" s="18" customFormat="1" ht="15" customHeight="1">
      <c r="A15" s="3" t="s">
        <v>14</v>
      </c>
      <c r="B15" s="3">
        <v>-4971.5</v>
      </c>
      <c r="C15" s="6">
        <v>0</v>
      </c>
      <c r="D15" s="3">
        <f t="shared" si="0"/>
        <v>-4971.5</v>
      </c>
      <c r="E15" s="7">
        <v>0</v>
      </c>
      <c r="F15" s="3">
        <f t="shared" si="1"/>
        <v>-4971.5</v>
      </c>
      <c r="G15" s="3">
        <f t="shared" si="2"/>
        <v>-2734.33</v>
      </c>
      <c r="H15" s="8">
        <v>0</v>
      </c>
      <c r="I15" s="3">
        <f t="shared" si="3"/>
        <v>-2734.33</v>
      </c>
      <c r="J15" s="3">
        <f t="shared" si="4"/>
        <v>-1740.03</v>
      </c>
      <c r="K15" s="9">
        <v>0</v>
      </c>
      <c r="L15" s="3">
        <f t="shared" si="5"/>
        <v>-1740.03</v>
      </c>
      <c r="M15" s="3">
        <f t="shared" si="6"/>
        <v>-745.73</v>
      </c>
      <c r="N15" s="10">
        <v>0</v>
      </c>
      <c r="O15" s="3">
        <f t="shared" si="7"/>
        <v>-745.73</v>
      </c>
      <c r="P15" s="3">
        <f t="shared" si="8"/>
        <v>-4971.5</v>
      </c>
    </row>
    <row r="16" spans="1:16" ht="15" customHeight="1">
      <c r="A16" s="3" t="s">
        <v>0</v>
      </c>
      <c r="B16" s="3">
        <v>0</v>
      </c>
      <c r="C16" s="6">
        <v>0</v>
      </c>
      <c r="D16" s="3">
        <f t="shared" si="0"/>
        <v>0</v>
      </c>
      <c r="E16" s="7">
        <v>0</v>
      </c>
      <c r="F16" s="3">
        <f t="shared" si="1"/>
        <v>0</v>
      </c>
      <c r="G16" s="3">
        <f t="shared" si="2"/>
        <v>0</v>
      </c>
      <c r="H16" s="8">
        <v>0</v>
      </c>
      <c r="I16" s="3">
        <f t="shared" si="3"/>
        <v>0</v>
      </c>
      <c r="J16" s="3">
        <f t="shared" si="4"/>
        <v>0</v>
      </c>
      <c r="K16" s="9">
        <v>0</v>
      </c>
      <c r="L16" s="3">
        <f t="shared" si="5"/>
        <v>0</v>
      </c>
      <c r="M16" s="3">
        <f t="shared" si="6"/>
        <v>0</v>
      </c>
      <c r="N16" s="10">
        <v>0</v>
      </c>
      <c r="O16" s="3">
        <f t="shared" si="7"/>
        <v>0</v>
      </c>
      <c r="P16" s="3">
        <f t="shared" si="8"/>
        <v>0</v>
      </c>
    </row>
    <row r="17" spans="1:16" ht="15" customHeight="1">
      <c r="A17" s="3" t="s">
        <v>0</v>
      </c>
      <c r="B17" s="3">
        <v>0</v>
      </c>
      <c r="C17" s="6">
        <v>0</v>
      </c>
      <c r="D17" s="3">
        <f t="shared" si="0"/>
        <v>0</v>
      </c>
      <c r="E17" s="7">
        <v>0</v>
      </c>
      <c r="F17" s="3">
        <f t="shared" si="1"/>
        <v>0</v>
      </c>
      <c r="G17" s="3">
        <f t="shared" si="2"/>
        <v>0</v>
      </c>
      <c r="H17" s="8">
        <v>0</v>
      </c>
      <c r="I17" s="3">
        <f t="shared" si="3"/>
        <v>0</v>
      </c>
      <c r="J17" s="3">
        <f t="shared" si="4"/>
        <v>0</v>
      </c>
      <c r="K17" s="9">
        <v>0</v>
      </c>
      <c r="L17" s="3">
        <f t="shared" si="5"/>
        <v>0</v>
      </c>
      <c r="M17" s="3">
        <f t="shared" si="6"/>
        <v>0</v>
      </c>
      <c r="N17" s="10">
        <v>0</v>
      </c>
      <c r="O17" s="3">
        <f t="shared" si="7"/>
        <v>0</v>
      </c>
      <c r="P17" s="3">
        <f t="shared" si="8"/>
        <v>0</v>
      </c>
    </row>
    <row r="18" spans="1:16" ht="15" customHeight="1">
      <c r="A18" s="3" t="s">
        <v>0</v>
      </c>
      <c r="B18" s="3">
        <v>0</v>
      </c>
      <c r="C18" s="6">
        <v>0</v>
      </c>
      <c r="D18" s="3">
        <f t="shared" si="0"/>
        <v>0</v>
      </c>
      <c r="E18" s="7">
        <v>0</v>
      </c>
      <c r="F18" s="3">
        <f t="shared" si="1"/>
        <v>0</v>
      </c>
      <c r="G18" s="3">
        <f t="shared" si="2"/>
        <v>0</v>
      </c>
      <c r="H18" s="8">
        <v>0</v>
      </c>
      <c r="I18" s="3">
        <f t="shared" si="3"/>
        <v>0</v>
      </c>
      <c r="J18" s="3">
        <f t="shared" si="4"/>
        <v>0</v>
      </c>
      <c r="K18" s="9">
        <v>0</v>
      </c>
      <c r="L18" s="3">
        <f t="shared" si="5"/>
        <v>0</v>
      </c>
      <c r="M18" s="3">
        <f t="shared" si="6"/>
        <v>0</v>
      </c>
      <c r="N18" s="10">
        <v>0</v>
      </c>
      <c r="O18" s="3">
        <f t="shared" si="7"/>
        <v>0</v>
      </c>
      <c r="P18" s="3">
        <f t="shared" si="8"/>
        <v>0</v>
      </c>
    </row>
    <row r="19" spans="1:16" ht="15" customHeight="1">
      <c r="A19" s="3" t="s">
        <v>0</v>
      </c>
      <c r="B19" s="3">
        <v>0</v>
      </c>
      <c r="C19" s="6">
        <v>0</v>
      </c>
      <c r="D19" s="3">
        <f t="shared" si="0"/>
        <v>0</v>
      </c>
      <c r="E19" s="7">
        <v>0</v>
      </c>
      <c r="F19" s="3">
        <f t="shared" si="1"/>
        <v>0</v>
      </c>
      <c r="G19" s="3">
        <f t="shared" si="2"/>
        <v>0</v>
      </c>
      <c r="H19" s="8">
        <v>0</v>
      </c>
      <c r="I19" s="3">
        <f t="shared" si="3"/>
        <v>0</v>
      </c>
      <c r="J19" s="3">
        <f t="shared" si="4"/>
        <v>0</v>
      </c>
      <c r="K19" s="9">
        <v>0</v>
      </c>
      <c r="L19" s="3">
        <f t="shared" si="5"/>
        <v>0</v>
      </c>
      <c r="M19" s="3">
        <f t="shared" si="6"/>
        <v>0</v>
      </c>
      <c r="N19" s="10">
        <v>0</v>
      </c>
      <c r="O19" s="3">
        <f t="shared" si="7"/>
        <v>0</v>
      </c>
      <c r="P19" s="3">
        <f t="shared" si="8"/>
        <v>0</v>
      </c>
    </row>
    <row r="20" spans="1:16" ht="15" customHeight="1">
      <c r="A20" s="3" t="s">
        <v>0</v>
      </c>
      <c r="B20" s="3">
        <v>0</v>
      </c>
      <c r="C20" s="6">
        <v>0</v>
      </c>
      <c r="D20" s="3">
        <f t="shared" si="0"/>
        <v>0</v>
      </c>
      <c r="E20" s="7">
        <v>0</v>
      </c>
      <c r="F20" s="3">
        <f t="shared" si="1"/>
        <v>0</v>
      </c>
      <c r="G20" s="3">
        <f t="shared" si="2"/>
        <v>0</v>
      </c>
      <c r="H20" s="8">
        <v>0</v>
      </c>
      <c r="I20" s="3">
        <f t="shared" si="3"/>
        <v>0</v>
      </c>
      <c r="J20" s="3">
        <f t="shared" si="4"/>
        <v>0</v>
      </c>
      <c r="K20" s="9">
        <v>0</v>
      </c>
      <c r="L20" s="3">
        <f t="shared" si="5"/>
        <v>0</v>
      </c>
      <c r="M20" s="3">
        <f t="shared" si="6"/>
        <v>0</v>
      </c>
      <c r="N20" s="10">
        <v>0</v>
      </c>
      <c r="O20" s="3">
        <f t="shared" si="7"/>
        <v>0</v>
      </c>
      <c r="P20" s="3">
        <f t="shared" si="8"/>
        <v>0</v>
      </c>
    </row>
    <row r="21" spans="1:16" ht="15" customHeight="1">
      <c r="A21" s="3" t="s">
        <v>0</v>
      </c>
      <c r="B21" s="3">
        <v>0</v>
      </c>
      <c r="C21" s="6">
        <v>0</v>
      </c>
      <c r="D21" s="3">
        <f t="shared" si="0"/>
        <v>0</v>
      </c>
      <c r="E21" s="7">
        <v>0</v>
      </c>
      <c r="F21" s="3">
        <f t="shared" si="1"/>
        <v>0</v>
      </c>
      <c r="G21" s="3">
        <f t="shared" si="2"/>
        <v>0</v>
      </c>
      <c r="H21" s="8">
        <v>0</v>
      </c>
      <c r="I21" s="3">
        <f t="shared" si="3"/>
        <v>0</v>
      </c>
      <c r="J21" s="3">
        <f t="shared" si="4"/>
        <v>0</v>
      </c>
      <c r="K21" s="9">
        <v>0</v>
      </c>
      <c r="L21" s="3">
        <f t="shared" si="5"/>
        <v>0</v>
      </c>
      <c r="M21" s="3">
        <f t="shared" si="6"/>
        <v>0</v>
      </c>
      <c r="N21" s="10">
        <v>0</v>
      </c>
      <c r="O21" s="3">
        <f t="shared" si="7"/>
        <v>0</v>
      </c>
      <c r="P21" s="3">
        <f t="shared" si="8"/>
        <v>0</v>
      </c>
    </row>
    <row r="22" spans="1:16" ht="15" customHeight="1">
      <c r="A22" s="3" t="s">
        <v>0</v>
      </c>
      <c r="B22" s="3">
        <v>0</v>
      </c>
      <c r="C22" s="6">
        <v>0</v>
      </c>
      <c r="D22" s="3">
        <f t="shared" si="0"/>
        <v>0</v>
      </c>
      <c r="E22" s="7">
        <v>0</v>
      </c>
      <c r="F22" s="3">
        <f t="shared" si="1"/>
        <v>0</v>
      </c>
      <c r="G22" s="3">
        <f t="shared" si="2"/>
        <v>0</v>
      </c>
      <c r="H22" s="8">
        <v>0</v>
      </c>
      <c r="I22" s="3">
        <f t="shared" si="3"/>
        <v>0</v>
      </c>
      <c r="J22" s="3">
        <f t="shared" si="4"/>
        <v>0</v>
      </c>
      <c r="K22" s="9">
        <v>0</v>
      </c>
      <c r="L22" s="3">
        <f t="shared" si="5"/>
        <v>0</v>
      </c>
      <c r="M22" s="3">
        <f t="shared" si="6"/>
        <v>0</v>
      </c>
      <c r="N22" s="10">
        <v>0</v>
      </c>
      <c r="O22" s="3">
        <f t="shared" si="7"/>
        <v>0</v>
      </c>
      <c r="P22" s="3">
        <f t="shared" si="8"/>
        <v>0</v>
      </c>
    </row>
    <row r="23" spans="1:16" ht="15" customHeight="1">
      <c r="A23" s="3" t="s">
        <v>0</v>
      </c>
      <c r="B23" s="3">
        <v>0</v>
      </c>
      <c r="C23" s="6">
        <v>0</v>
      </c>
      <c r="D23" s="3">
        <f t="shared" si="0"/>
        <v>0</v>
      </c>
      <c r="E23" s="7">
        <v>0</v>
      </c>
      <c r="F23" s="3">
        <f t="shared" si="1"/>
        <v>0</v>
      </c>
      <c r="G23" s="3">
        <f t="shared" si="2"/>
        <v>0</v>
      </c>
      <c r="H23" s="8">
        <v>0</v>
      </c>
      <c r="I23" s="3">
        <f t="shared" si="3"/>
        <v>0</v>
      </c>
      <c r="J23" s="3">
        <f t="shared" si="4"/>
        <v>0</v>
      </c>
      <c r="K23" s="9">
        <v>0</v>
      </c>
      <c r="L23" s="3">
        <f t="shared" si="5"/>
        <v>0</v>
      </c>
      <c r="M23" s="3">
        <f t="shared" si="6"/>
        <v>0</v>
      </c>
      <c r="N23" s="10">
        <v>0</v>
      </c>
      <c r="O23" s="3">
        <f t="shared" si="7"/>
        <v>0</v>
      </c>
      <c r="P23" s="3">
        <f t="shared" si="8"/>
        <v>0</v>
      </c>
    </row>
    <row r="24" spans="1:16" ht="15" customHeight="1">
      <c r="A24" s="3" t="s">
        <v>3</v>
      </c>
      <c r="B24" s="3">
        <v>6598016.1</v>
      </c>
      <c r="C24" s="6">
        <v>1327075.5</v>
      </c>
      <c r="D24" s="3">
        <f t="shared" si="0"/>
        <v>7925091.6</v>
      </c>
      <c r="E24" s="7">
        <v>975954.16</v>
      </c>
      <c r="F24" s="3">
        <f t="shared" si="1"/>
        <v>6949137.44</v>
      </c>
      <c r="G24" s="3">
        <f t="shared" si="2"/>
        <v>3822025.59</v>
      </c>
      <c r="H24" s="8">
        <v>1116129.56</v>
      </c>
      <c r="I24" s="3">
        <f t="shared" si="3"/>
        <v>2705896.03</v>
      </c>
      <c r="J24" s="3">
        <f t="shared" si="4"/>
        <v>2432198.1</v>
      </c>
      <c r="K24" s="9">
        <v>1116129.56</v>
      </c>
      <c r="L24" s="3">
        <f t="shared" si="5"/>
        <v>1316068.54</v>
      </c>
      <c r="M24" s="3">
        <f t="shared" si="6"/>
        <v>1042370.62</v>
      </c>
      <c r="N24" s="10">
        <v>23903.5</v>
      </c>
      <c r="O24" s="3">
        <f t="shared" si="7"/>
        <v>1018467.12</v>
      </c>
      <c r="P24" s="3">
        <f t="shared" si="8"/>
        <v>4692974.82</v>
      </c>
    </row>
    <row r="25" spans="1:16" s="17" customFormat="1" ht="15" customHeight="1">
      <c r="A25" s="16"/>
      <c r="B25" s="26"/>
      <c r="C25" s="26"/>
      <c r="D25" s="4"/>
      <c r="E25" s="4"/>
      <c r="F25" s="4"/>
      <c r="G25" s="16"/>
      <c r="H25" s="16"/>
      <c r="I25" s="16"/>
      <c r="J25" s="16"/>
      <c r="K25" s="16"/>
      <c r="L25" s="16"/>
      <c r="M25" s="16"/>
      <c r="N25" s="16"/>
      <c r="O25" s="16"/>
      <c r="P25" s="16"/>
    </row>
  </sheetData>
  <sheetProtection/>
  <mergeCells count="16">
    <mergeCell ref="B25:C25"/>
    <mergeCell ref="D3:D4"/>
    <mergeCell ref="E3:E4"/>
    <mergeCell ref="F3:F4"/>
    <mergeCell ref="G3:I3"/>
    <mergeCell ref="J3:L3"/>
    <mergeCell ref="A1:I1"/>
    <mergeCell ref="J1:P1"/>
    <mergeCell ref="B2:C2"/>
    <mergeCell ref="D2:F2"/>
    <mergeCell ref="M3:O3"/>
    <mergeCell ref="P3:P4"/>
    <mergeCell ref="G2:H2"/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2014-03-24T08:41:24Z</cp:lastPrinted>
  <dcterms:modified xsi:type="dcterms:W3CDTF">2014-04-15T07:58:34Z</dcterms:modified>
  <cp:category/>
  <cp:version/>
  <cp:contentType/>
  <cp:contentStatus/>
</cp:coreProperties>
</file>